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<sst xmlns="http://schemas.openxmlformats.org/spreadsheetml/2006/main" count="60" uniqueCount="58">
  <si>
    <t>Cluster 1</t>
  </si>
  <si>
    <t>Cluster 2</t>
  </si>
  <si>
    <t>Cluster 3</t>
  </si>
  <si>
    <t>Cluster 4</t>
  </si>
  <si>
    <t>Cluster 5</t>
  </si>
  <si>
    <t>Cluster 6</t>
  </si>
  <si>
    <t>Cluster 7</t>
  </si>
  <si>
    <t>Cluster 8</t>
  </si>
  <si>
    <t>Cluster 9</t>
  </si>
  <si>
    <t>Cluster 10</t>
  </si>
  <si>
    <t>Cluster 11</t>
  </si>
  <si>
    <t>Cluster 12</t>
  </si>
  <si>
    <t>Cluster 13</t>
  </si>
  <si>
    <t>Cluster 14</t>
  </si>
  <si>
    <t>Cluster 15</t>
  </si>
  <si>
    <t>Cluster 17</t>
  </si>
  <si>
    <t>Cluster 18</t>
  </si>
  <si>
    <t>Cluster 19</t>
  </si>
  <si>
    <t>Cluster 20</t>
  </si>
  <si>
    <t>Cluster 16</t>
  </si>
  <si>
    <t>Observations</t>
  </si>
  <si>
    <t>Obs</t>
  </si>
  <si>
    <t>Sum</t>
  </si>
  <si>
    <t>Sum2</t>
  </si>
  <si>
    <t>Cluster Sum</t>
  </si>
  <si>
    <t>Cluster Sum2</t>
  </si>
  <si>
    <t>U</t>
  </si>
  <si>
    <t>V</t>
  </si>
  <si>
    <t>W</t>
  </si>
  <si>
    <t>p1</t>
  </si>
  <si>
    <t>p2</t>
  </si>
  <si>
    <t>Risk difference (p1 - p2)</t>
  </si>
  <si>
    <t>θ</t>
  </si>
  <si>
    <t>N</t>
  </si>
  <si>
    <t>Number of clusters</t>
  </si>
  <si>
    <t>T</t>
  </si>
  <si>
    <t>Number of time periods</t>
  </si>
  <si>
    <t>δ2</t>
  </si>
  <si>
    <t>ζ2</t>
  </si>
  <si>
    <t>n</t>
  </si>
  <si>
    <t>Number of observations per time period</t>
  </si>
  <si>
    <t>k</t>
  </si>
  <si>
    <t>Coefficient of variation (usually between .15 and .4)</t>
  </si>
  <si>
    <t>Var(θ)</t>
  </si>
  <si>
    <t>Var(θ) 1</t>
  </si>
  <si>
    <t>Var(θ) 2</t>
  </si>
  <si>
    <t>Var(θ) 3</t>
  </si>
  <si>
    <t>Power</t>
  </si>
  <si>
    <t>Power 1</t>
  </si>
  <si>
    <t>Za</t>
  </si>
  <si>
    <t>1.96 (for alpha = .05)</t>
  </si>
  <si>
    <t>Calculations (do not alter)</t>
  </si>
  <si>
    <t>Calculation of power for stepped wedge design</t>
  </si>
  <si>
    <t>Enter other characteristics of study design</t>
  </si>
  <si>
    <t>Proportion (outcome) in control group</t>
  </si>
  <si>
    <t>Propotion (outcome) in intervention group</t>
  </si>
  <si>
    <t>Power 2</t>
  </si>
  <si>
    <t>Enter the stepped wedge design of your study, each cluster represents one "site"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</si>
</sst>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1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9" xfId="0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6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0" fillId="34" borderId="24" xfId="0" applyFill="1" applyBorder="1" applyAlignment="1">
      <alignment horizontal="center"/>
    </xf>
    <xf numFmtId="0" fontId="1" fillId="34" borderId="17" xfId="0" applyFont="1" applyFill="1" applyBorder="1" applyAlignment="1">
      <alignment/>
    </xf>
    <xf numFmtId="0" fontId="0" fillId="34" borderId="25" xfId="0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3" fillId="0" borderId="0" xfId="0" applyFont="1" applyAlignment="1">
      <alignment/>
    </xf>
    <xf numFmtId="0" fontId="0" fillId="34" borderId="16" xfId="0" applyFill="1" applyBorder="1" applyAlignment="1">
      <alignment horizontal="right"/>
    </xf>
    <xf numFmtId="0" fontId="0" fillId="34" borderId="0" xfId="0" applyFill="1" applyBorder="1" applyAlignment="1">
      <alignment horizontal="right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35" borderId="31" xfId="0" applyFill="1" applyBorder="1" applyAlignment="1">
      <alignment horizontal="center"/>
    </xf>
    <xf numFmtId="0" fontId="0" fillId="35" borderId="3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34" borderId="18" xfId="0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5"/>
  <sheetViews>
    <sheetView tabSelected="1" zoomScale="85" zoomScaleNormal="85" zoomScalePageLayoutView="0" workbookViewId="0" topLeftCell="A1">
      <selection activeCell="B38" sqref="B38:D38"/>
    </sheetView>
  </sheetViews>
  <sheetFormatPr defaultColWidth="9.140625" defaultRowHeight="12.75"/>
  <cols>
    <col min="1" max="1" width="14.140625" style="0" customWidth="1"/>
    <col min="2" max="6" width="3.7109375" style="0" customWidth="1"/>
    <col min="7" max="25" width="3.7109375" style="1" customWidth="1"/>
    <col min="26" max="26" width="6.421875" style="1" customWidth="1"/>
    <col min="27" max="27" width="6.421875" style="1" bestFit="1" customWidth="1"/>
    <col min="28" max="30" width="3.7109375" style="1" customWidth="1"/>
    <col min="31" max="31" width="6.28125" style="1" customWidth="1"/>
    <col min="32" max="32" width="6.421875" style="1" bestFit="1" customWidth="1"/>
  </cols>
  <sheetData>
    <row r="1" ht="15.75">
      <c r="A1" s="37" t="s">
        <v>52</v>
      </c>
    </row>
    <row r="2" ht="12.75">
      <c r="A2" s="4"/>
    </row>
    <row r="3" ht="12.75">
      <c r="A3" s="4"/>
    </row>
    <row r="4" ht="13.5" thickBot="1">
      <c r="A4" s="4" t="s">
        <v>57</v>
      </c>
    </row>
    <row r="5" spans="1:28" ht="12.75">
      <c r="A5" s="6"/>
      <c r="B5" s="16" t="s">
        <v>20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7"/>
      <c r="Z5" s="31" t="s">
        <v>21</v>
      </c>
      <c r="AA5" s="32" t="s">
        <v>21</v>
      </c>
      <c r="AB5"/>
    </row>
    <row r="6" spans="1:28" ht="13.5" thickBot="1">
      <c r="A6" s="7"/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  <c r="Q6" s="5">
        <v>16</v>
      </c>
      <c r="R6" s="5">
        <v>17</v>
      </c>
      <c r="S6" s="5">
        <v>18</v>
      </c>
      <c r="T6" s="5">
        <v>19</v>
      </c>
      <c r="U6" s="5">
        <v>20</v>
      </c>
      <c r="V6" s="5">
        <v>21</v>
      </c>
      <c r="W6" s="5">
        <v>22</v>
      </c>
      <c r="X6" s="5">
        <v>23</v>
      </c>
      <c r="Y6" s="5">
        <v>24</v>
      </c>
      <c r="Z6" s="33" t="s">
        <v>22</v>
      </c>
      <c r="AA6" s="34" t="s">
        <v>23</v>
      </c>
      <c r="AB6"/>
    </row>
    <row r="7" spans="1:28" ht="13.5" thickTop="1">
      <c r="A7" s="8" t="s">
        <v>0</v>
      </c>
      <c r="B7" s="2">
        <v>0</v>
      </c>
      <c r="C7" s="2">
        <v>1</v>
      </c>
      <c r="D7" s="2">
        <v>1</v>
      </c>
      <c r="E7" s="2">
        <v>1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8">
        <f>SUM(B7:Y7)</f>
        <v>3</v>
      </c>
      <c r="AA7" s="23">
        <f>Z7*Z7</f>
        <v>9</v>
      </c>
      <c r="AB7"/>
    </row>
    <row r="8" spans="1:28" ht="12.75">
      <c r="A8" s="8" t="s">
        <v>1</v>
      </c>
      <c r="B8" s="2">
        <v>0</v>
      </c>
      <c r="C8" s="2">
        <v>0</v>
      </c>
      <c r="D8" s="2">
        <v>1</v>
      </c>
      <c r="E8" s="2">
        <v>1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8">
        <f aca="true" t="shared" si="0" ref="Z8:Z26">SUM(B8:Y8)</f>
        <v>2</v>
      </c>
      <c r="AA8" s="23">
        <f aca="true" t="shared" si="1" ref="AA8:AA26">Z8*Z8</f>
        <v>4</v>
      </c>
      <c r="AB8"/>
    </row>
    <row r="9" spans="1:28" ht="12.75">
      <c r="A9" s="8" t="s">
        <v>2</v>
      </c>
      <c r="B9" s="2">
        <v>0</v>
      </c>
      <c r="C9" s="2">
        <v>0</v>
      </c>
      <c r="D9" s="2">
        <v>0</v>
      </c>
      <c r="E9" s="2">
        <v>1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8">
        <f t="shared" si="0"/>
        <v>1</v>
      </c>
      <c r="AA9" s="23">
        <f t="shared" si="1"/>
        <v>1</v>
      </c>
      <c r="AB9"/>
    </row>
    <row r="10" spans="1:28" ht="12.75">
      <c r="A10" s="8" t="s">
        <v>3</v>
      </c>
      <c r="B10" s="2">
        <v>0</v>
      </c>
      <c r="C10" s="2">
        <v>1</v>
      </c>
      <c r="D10" s="2">
        <v>1</v>
      </c>
      <c r="E10" s="2">
        <v>1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8">
        <f t="shared" si="0"/>
        <v>3</v>
      </c>
      <c r="AA10" s="23">
        <f t="shared" si="1"/>
        <v>9</v>
      </c>
      <c r="AB10"/>
    </row>
    <row r="11" spans="1:28" ht="12.75">
      <c r="A11" s="8" t="s">
        <v>4</v>
      </c>
      <c r="B11" s="2">
        <v>0</v>
      </c>
      <c r="C11" s="2">
        <v>0</v>
      </c>
      <c r="D11" s="2">
        <v>1</v>
      </c>
      <c r="E11" s="2">
        <v>1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8">
        <f t="shared" si="0"/>
        <v>2</v>
      </c>
      <c r="AA11" s="23">
        <f t="shared" si="1"/>
        <v>4</v>
      </c>
      <c r="AB11"/>
    </row>
    <row r="12" spans="1:28" ht="12.75">
      <c r="A12" s="8" t="s">
        <v>5</v>
      </c>
      <c r="B12" s="2">
        <v>0</v>
      </c>
      <c r="C12" s="2">
        <v>0</v>
      </c>
      <c r="D12" s="2">
        <v>0</v>
      </c>
      <c r="E12" s="2">
        <v>1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8">
        <f t="shared" si="0"/>
        <v>1</v>
      </c>
      <c r="AA12" s="23">
        <f t="shared" si="1"/>
        <v>1</v>
      </c>
      <c r="AB12"/>
    </row>
    <row r="13" spans="1:28" ht="12.75">
      <c r="A13" s="8" t="s">
        <v>6</v>
      </c>
      <c r="B13" s="2">
        <v>0</v>
      </c>
      <c r="C13" s="2">
        <v>1</v>
      </c>
      <c r="D13" s="2">
        <v>1</v>
      </c>
      <c r="E13" s="2">
        <v>1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8">
        <f t="shared" si="0"/>
        <v>3</v>
      </c>
      <c r="AA13" s="23">
        <f t="shared" si="1"/>
        <v>9</v>
      </c>
      <c r="AB13"/>
    </row>
    <row r="14" spans="1:28" ht="12.75">
      <c r="A14" s="8" t="s">
        <v>7</v>
      </c>
      <c r="B14" s="2">
        <v>0</v>
      </c>
      <c r="C14" s="2">
        <v>0</v>
      </c>
      <c r="D14" s="2">
        <v>1</v>
      </c>
      <c r="E14" s="2">
        <v>1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8">
        <f t="shared" si="0"/>
        <v>2</v>
      </c>
      <c r="AA14" s="23">
        <f t="shared" si="1"/>
        <v>4</v>
      </c>
      <c r="AB14"/>
    </row>
    <row r="15" spans="1:28" ht="12.75">
      <c r="A15" s="8" t="s">
        <v>8</v>
      </c>
      <c r="B15" s="2">
        <v>0</v>
      </c>
      <c r="C15" s="2">
        <v>0</v>
      </c>
      <c r="D15" s="2">
        <v>0</v>
      </c>
      <c r="E15" s="2">
        <v>1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8">
        <f t="shared" si="0"/>
        <v>1</v>
      </c>
      <c r="AA15" s="23">
        <f t="shared" si="1"/>
        <v>1</v>
      </c>
      <c r="AB15"/>
    </row>
    <row r="16" spans="1:28" ht="12.75">
      <c r="A16" s="8" t="s">
        <v>9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8">
        <f t="shared" si="0"/>
        <v>0</v>
      </c>
      <c r="AA16" s="23">
        <f t="shared" si="1"/>
        <v>0</v>
      </c>
      <c r="AB16"/>
    </row>
    <row r="17" spans="1:28" ht="12.75">
      <c r="A17" s="8" t="s">
        <v>10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8">
        <f t="shared" si="0"/>
        <v>0</v>
      </c>
      <c r="AA17" s="23">
        <f t="shared" si="1"/>
        <v>0</v>
      </c>
      <c r="AB17"/>
    </row>
    <row r="18" spans="1:28" ht="12.75">
      <c r="A18" s="8" t="s">
        <v>11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8">
        <f t="shared" si="0"/>
        <v>0</v>
      </c>
      <c r="AA18" s="23">
        <f t="shared" si="1"/>
        <v>0</v>
      </c>
      <c r="AB18"/>
    </row>
    <row r="19" spans="1:28" ht="12.75">
      <c r="A19" s="8" t="s">
        <v>12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8">
        <f t="shared" si="0"/>
        <v>0</v>
      </c>
      <c r="AA19" s="23">
        <f t="shared" si="1"/>
        <v>0</v>
      </c>
      <c r="AB19"/>
    </row>
    <row r="20" spans="1:28" ht="12.75">
      <c r="A20" s="8" t="s">
        <v>13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8">
        <f t="shared" si="0"/>
        <v>0</v>
      </c>
      <c r="AA20" s="23">
        <f t="shared" si="1"/>
        <v>0</v>
      </c>
      <c r="AB20"/>
    </row>
    <row r="21" spans="1:28" ht="12.75">
      <c r="A21" s="8" t="s">
        <v>14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8">
        <f t="shared" si="0"/>
        <v>0</v>
      </c>
      <c r="AA21" s="23">
        <f t="shared" si="1"/>
        <v>0</v>
      </c>
      <c r="AB21"/>
    </row>
    <row r="22" spans="1:28" ht="12.75">
      <c r="A22" s="8" t="s">
        <v>19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8">
        <f t="shared" si="0"/>
        <v>0</v>
      </c>
      <c r="AA22" s="23">
        <f t="shared" si="1"/>
        <v>0</v>
      </c>
      <c r="AB22"/>
    </row>
    <row r="23" spans="1:28" ht="12.75">
      <c r="A23" s="8" t="s">
        <v>15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8">
        <f t="shared" si="0"/>
        <v>0</v>
      </c>
      <c r="AA23" s="23">
        <f t="shared" si="1"/>
        <v>0</v>
      </c>
      <c r="AB23"/>
    </row>
    <row r="24" spans="1:28" ht="12.75">
      <c r="A24" s="8" t="s">
        <v>16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8">
        <f t="shared" si="0"/>
        <v>0</v>
      </c>
      <c r="AA24" s="23">
        <f t="shared" si="1"/>
        <v>0</v>
      </c>
      <c r="AB24"/>
    </row>
    <row r="25" spans="1:28" ht="12.75">
      <c r="A25" s="8" t="s">
        <v>17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8">
        <f t="shared" si="0"/>
        <v>0</v>
      </c>
      <c r="AA25" s="23">
        <f t="shared" si="1"/>
        <v>0</v>
      </c>
      <c r="AB25"/>
    </row>
    <row r="26" spans="1:28" ht="12.75">
      <c r="A26" s="9" t="s">
        <v>18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5">
        <f t="shared" si="0"/>
        <v>0</v>
      </c>
      <c r="AA26" s="36">
        <f t="shared" si="1"/>
        <v>0</v>
      </c>
      <c r="AB26"/>
    </row>
    <row r="27" spans="1:28" ht="12.75">
      <c r="A27" s="27" t="s">
        <v>24</v>
      </c>
      <c r="B27" s="22">
        <f>SUM(B7:B26)</f>
        <v>0</v>
      </c>
      <c r="C27" s="22">
        <f aca="true" t="shared" si="2" ref="C27:Y27">SUM(C7:C26)</f>
        <v>3</v>
      </c>
      <c r="D27" s="22">
        <f t="shared" si="2"/>
        <v>6</v>
      </c>
      <c r="E27" s="22">
        <f t="shared" si="2"/>
        <v>9</v>
      </c>
      <c r="F27" s="22">
        <f t="shared" si="2"/>
        <v>0</v>
      </c>
      <c r="G27" s="22">
        <f t="shared" si="2"/>
        <v>0</v>
      </c>
      <c r="H27" s="22">
        <f t="shared" si="2"/>
        <v>0</v>
      </c>
      <c r="I27" s="22">
        <f>SUM(I7:I26)</f>
        <v>0</v>
      </c>
      <c r="J27" s="22">
        <f t="shared" si="2"/>
        <v>0</v>
      </c>
      <c r="K27" s="22">
        <f t="shared" si="2"/>
        <v>0</v>
      </c>
      <c r="L27" s="22">
        <f t="shared" si="2"/>
        <v>0</v>
      </c>
      <c r="M27" s="22">
        <f t="shared" si="2"/>
        <v>0</v>
      </c>
      <c r="N27" s="22">
        <f t="shared" si="2"/>
        <v>0</v>
      </c>
      <c r="O27" s="22">
        <f t="shared" si="2"/>
        <v>0</v>
      </c>
      <c r="P27" s="22">
        <f t="shared" si="2"/>
        <v>0</v>
      </c>
      <c r="Q27" s="22">
        <f t="shared" si="2"/>
        <v>0</v>
      </c>
      <c r="R27" s="22">
        <f t="shared" si="2"/>
        <v>0</v>
      </c>
      <c r="S27" s="22">
        <f t="shared" si="2"/>
        <v>0</v>
      </c>
      <c r="T27" s="22">
        <f t="shared" si="2"/>
        <v>0</v>
      </c>
      <c r="U27" s="22">
        <f t="shared" si="2"/>
        <v>0</v>
      </c>
      <c r="V27" s="22">
        <f t="shared" si="2"/>
        <v>0</v>
      </c>
      <c r="W27" s="22">
        <f t="shared" si="2"/>
        <v>0</v>
      </c>
      <c r="X27" s="22">
        <f t="shared" si="2"/>
        <v>0</v>
      </c>
      <c r="Y27" s="22">
        <f t="shared" si="2"/>
        <v>0</v>
      </c>
      <c r="Z27" s="28"/>
      <c r="AA27" s="23"/>
      <c r="AB27"/>
    </row>
    <row r="28" spans="1:28" ht="13.5" thickBot="1">
      <c r="A28" s="29" t="s">
        <v>25</v>
      </c>
      <c r="B28" s="24">
        <f>B27*B27</f>
        <v>0</v>
      </c>
      <c r="C28" s="24">
        <f aca="true" t="shared" si="3" ref="C28:Y28">C27*C27</f>
        <v>9</v>
      </c>
      <c r="D28" s="24">
        <f t="shared" si="3"/>
        <v>36</v>
      </c>
      <c r="E28" s="24">
        <f t="shared" si="3"/>
        <v>81</v>
      </c>
      <c r="F28" s="24">
        <f t="shared" si="3"/>
        <v>0</v>
      </c>
      <c r="G28" s="24">
        <f t="shared" si="3"/>
        <v>0</v>
      </c>
      <c r="H28" s="24">
        <f t="shared" si="3"/>
        <v>0</v>
      </c>
      <c r="I28" s="24">
        <f>I27*I27</f>
        <v>0</v>
      </c>
      <c r="J28" s="24">
        <f t="shared" si="3"/>
        <v>0</v>
      </c>
      <c r="K28" s="24">
        <f t="shared" si="3"/>
        <v>0</v>
      </c>
      <c r="L28" s="24">
        <f t="shared" si="3"/>
        <v>0</v>
      </c>
      <c r="M28" s="24">
        <f t="shared" si="3"/>
        <v>0</v>
      </c>
      <c r="N28" s="24">
        <f t="shared" si="3"/>
        <v>0</v>
      </c>
      <c r="O28" s="24">
        <f t="shared" si="3"/>
        <v>0</v>
      </c>
      <c r="P28" s="24">
        <f t="shared" si="3"/>
        <v>0</v>
      </c>
      <c r="Q28" s="24">
        <f t="shared" si="3"/>
        <v>0</v>
      </c>
      <c r="R28" s="24">
        <f t="shared" si="3"/>
        <v>0</v>
      </c>
      <c r="S28" s="24">
        <f t="shared" si="3"/>
        <v>0</v>
      </c>
      <c r="T28" s="24">
        <f t="shared" si="3"/>
        <v>0</v>
      </c>
      <c r="U28" s="24">
        <f t="shared" si="3"/>
        <v>0</v>
      </c>
      <c r="V28" s="24">
        <f t="shared" si="3"/>
        <v>0</v>
      </c>
      <c r="W28" s="24">
        <f t="shared" si="3"/>
        <v>0</v>
      </c>
      <c r="X28" s="24">
        <f t="shared" si="3"/>
        <v>0</v>
      </c>
      <c r="Y28" s="24">
        <f t="shared" si="3"/>
        <v>0</v>
      </c>
      <c r="Z28" s="30"/>
      <c r="AA28" s="25"/>
      <c r="AB28"/>
    </row>
    <row r="29" spans="2:28" ht="12.75">
      <c r="B29" s="1"/>
      <c r="C29" s="1"/>
      <c r="D29" s="1"/>
      <c r="E29" s="1"/>
      <c r="F29" s="1"/>
      <c r="AB29"/>
    </row>
    <row r="30" spans="2:28" ht="12.75">
      <c r="B30" s="1"/>
      <c r="C30" s="1"/>
      <c r="D30" s="1"/>
      <c r="E30" s="1"/>
      <c r="F30" s="1"/>
      <c r="AB30"/>
    </row>
    <row r="31" ht="12.75">
      <c r="A31" s="26" t="s">
        <v>53</v>
      </c>
    </row>
    <row r="32" spans="1:5" ht="12.75">
      <c r="A32" t="s">
        <v>29</v>
      </c>
      <c r="B32" s="40">
        <v>0.05</v>
      </c>
      <c r="C32" s="40"/>
      <c r="D32" s="40"/>
      <c r="E32" t="s">
        <v>54</v>
      </c>
    </row>
    <row r="33" spans="1:5" ht="12.75">
      <c r="A33" t="s">
        <v>30</v>
      </c>
      <c r="B33" s="41">
        <v>0.025</v>
      </c>
      <c r="C33" s="41"/>
      <c r="D33" s="41"/>
      <c r="E33" t="s">
        <v>55</v>
      </c>
    </row>
    <row r="34" spans="1:5" ht="12.75">
      <c r="A34" t="s">
        <v>33</v>
      </c>
      <c r="B34" s="41">
        <v>9</v>
      </c>
      <c r="C34" s="41"/>
      <c r="D34" s="41"/>
      <c r="E34" t="s">
        <v>34</v>
      </c>
    </row>
    <row r="35" spans="1:5" ht="12.75">
      <c r="A35" t="s">
        <v>35</v>
      </c>
      <c r="B35" s="41">
        <v>4</v>
      </c>
      <c r="C35" s="41"/>
      <c r="D35" s="41"/>
      <c r="E35" t="s">
        <v>36</v>
      </c>
    </row>
    <row r="36" spans="1:5" ht="12.75">
      <c r="A36" t="s">
        <v>39</v>
      </c>
      <c r="B36" s="41">
        <v>120</v>
      </c>
      <c r="C36" s="41"/>
      <c r="D36" s="41"/>
      <c r="E36" t="s">
        <v>40</v>
      </c>
    </row>
    <row r="37" spans="1:5" ht="12.75">
      <c r="A37" t="s">
        <v>41</v>
      </c>
      <c r="B37" s="41">
        <v>0.15</v>
      </c>
      <c r="C37" s="41"/>
      <c r="D37" s="41"/>
      <c r="E37" t="s">
        <v>42</v>
      </c>
    </row>
    <row r="38" spans="1:5" ht="13.5" thickBot="1">
      <c r="A38" t="s">
        <v>49</v>
      </c>
      <c r="B38" s="44">
        <v>1.96</v>
      </c>
      <c r="C38" s="44"/>
      <c r="D38" s="44"/>
      <c r="E38" t="s">
        <v>50</v>
      </c>
    </row>
    <row r="39" spans="1:5" ht="13.5" thickBot="1">
      <c r="A39" s="15" t="s">
        <v>47</v>
      </c>
      <c r="B39" s="42">
        <f>NORMDIST(B55,0,1,TRUE)</f>
        <v>0.7522430016449493</v>
      </c>
      <c r="C39" s="42"/>
      <c r="D39" s="43"/>
      <c r="E39" t="s">
        <v>47</v>
      </c>
    </row>
    <row r="43" ht="13.5" thickBot="1">
      <c r="A43" s="4" t="s">
        <v>51</v>
      </c>
    </row>
    <row r="44" spans="1:11" ht="12.75">
      <c r="A44" s="18" t="s">
        <v>26</v>
      </c>
      <c r="B44" s="38">
        <f>SUM(B7:Y26)</f>
        <v>18</v>
      </c>
      <c r="C44" s="38"/>
      <c r="D44" s="38"/>
      <c r="E44" s="38"/>
      <c r="F44" s="10"/>
      <c r="G44" s="20"/>
      <c r="H44" s="20"/>
      <c r="I44" s="20"/>
      <c r="J44" s="20"/>
      <c r="K44" s="21"/>
    </row>
    <row r="45" spans="1:11" ht="12.75">
      <c r="A45" s="19" t="s">
        <v>27</v>
      </c>
      <c r="B45" s="39">
        <f>SUM(AA7:AA26)</f>
        <v>42</v>
      </c>
      <c r="C45" s="39"/>
      <c r="D45" s="39"/>
      <c r="E45" s="39"/>
      <c r="F45" s="12"/>
      <c r="G45" s="22"/>
      <c r="H45" s="22"/>
      <c r="I45" s="22"/>
      <c r="J45" s="22"/>
      <c r="K45" s="23"/>
    </row>
    <row r="46" spans="1:11" ht="12.75">
      <c r="A46" s="19" t="s">
        <v>28</v>
      </c>
      <c r="B46" s="39">
        <f>SUM(B28:Y28)</f>
        <v>126</v>
      </c>
      <c r="C46" s="39"/>
      <c r="D46" s="39"/>
      <c r="E46" s="39"/>
      <c r="F46" s="12"/>
      <c r="G46" s="22"/>
      <c r="H46" s="22"/>
      <c r="I46" s="22"/>
      <c r="J46" s="22"/>
      <c r="K46" s="23"/>
    </row>
    <row r="47" spans="1:11" ht="12.75">
      <c r="A47" s="11" t="s">
        <v>32</v>
      </c>
      <c r="B47" s="39">
        <f>B32-B33</f>
        <v>0.025</v>
      </c>
      <c r="C47" s="39"/>
      <c r="D47" s="39"/>
      <c r="E47" s="39"/>
      <c r="F47" s="12" t="s">
        <v>31</v>
      </c>
      <c r="G47" s="22"/>
      <c r="H47" s="22"/>
      <c r="I47" s="22"/>
      <c r="J47" s="22"/>
      <c r="K47" s="23"/>
    </row>
    <row r="48" spans="1:11" ht="12.75">
      <c r="A48" s="11" t="s">
        <v>37</v>
      </c>
      <c r="B48" s="39">
        <f>((B32+B33)/2*(1-(B32+B33)/2))/B36</f>
        <v>0.00030078125000000005</v>
      </c>
      <c r="C48" s="39"/>
      <c r="D48" s="39"/>
      <c r="E48" s="39"/>
      <c r="F48" s="12"/>
      <c r="G48" s="22"/>
      <c r="H48" s="22"/>
      <c r="I48" s="22"/>
      <c r="J48" s="22"/>
      <c r="K48" s="23"/>
    </row>
    <row r="49" spans="1:11" ht="12.75">
      <c r="A49" s="11" t="s">
        <v>38</v>
      </c>
      <c r="B49" s="39">
        <f>(B32*B32)*(B37*B37)</f>
        <v>5.625000000000001E-05</v>
      </c>
      <c r="C49" s="39"/>
      <c r="D49" s="39"/>
      <c r="E49" s="39"/>
      <c r="F49" s="12"/>
      <c r="G49" s="22"/>
      <c r="H49" s="22"/>
      <c r="I49" s="22"/>
      <c r="J49" s="22"/>
      <c r="K49" s="23"/>
    </row>
    <row r="50" spans="1:11" ht="12.75">
      <c r="A50" s="11" t="s">
        <v>44</v>
      </c>
      <c r="B50" s="39">
        <f>(B34*B48)*(B48+(B35*B49))</f>
        <v>1.4233062744140628E-06</v>
      </c>
      <c r="C50" s="39"/>
      <c r="D50" s="39"/>
      <c r="E50" s="39"/>
      <c r="F50" s="12"/>
      <c r="G50" s="22"/>
      <c r="H50" s="22"/>
      <c r="I50" s="22"/>
      <c r="J50" s="22"/>
      <c r="K50" s="23"/>
    </row>
    <row r="51" spans="1:11" ht="12.75">
      <c r="A51" s="11" t="s">
        <v>45</v>
      </c>
      <c r="B51" s="39">
        <f>((B34*B44)-B46)*B48</f>
        <v>0.010828125000000001</v>
      </c>
      <c r="C51" s="39"/>
      <c r="D51" s="39"/>
      <c r="E51" s="39"/>
      <c r="F51" s="12"/>
      <c r="G51" s="22"/>
      <c r="H51" s="22"/>
      <c r="I51" s="22"/>
      <c r="J51" s="22"/>
      <c r="K51" s="23"/>
    </row>
    <row r="52" spans="1:11" ht="12.75">
      <c r="A52" s="11" t="s">
        <v>46</v>
      </c>
      <c r="B52" s="39">
        <f>((B44*B44)+(B34*B35*B44)-(B35*B46)-(B34*B45))*B49</f>
        <v>0.005062500000000001</v>
      </c>
      <c r="C52" s="39"/>
      <c r="D52" s="39"/>
      <c r="E52" s="39"/>
      <c r="F52" s="12"/>
      <c r="G52" s="22"/>
      <c r="H52" s="22"/>
      <c r="I52" s="22"/>
      <c r="J52" s="22"/>
      <c r="K52" s="23"/>
    </row>
    <row r="53" spans="1:11" ht="12.75">
      <c r="A53" s="11" t="s">
        <v>43</v>
      </c>
      <c r="B53" s="39">
        <f>B50/(B51+B52)</f>
        <v>8.956892975663718E-05</v>
      </c>
      <c r="C53" s="39"/>
      <c r="D53" s="39"/>
      <c r="E53" s="39"/>
      <c r="F53" s="12"/>
      <c r="G53" s="22"/>
      <c r="H53" s="22"/>
      <c r="I53" s="22"/>
      <c r="J53" s="22"/>
      <c r="K53" s="23"/>
    </row>
    <row r="54" spans="1:11" ht="12.75">
      <c r="A54" s="11" t="s">
        <v>48</v>
      </c>
      <c r="B54" s="39">
        <f>SQRT((B47*B47)/B53)</f>
        <v>2.6415650883620754</v>
      </c>
      <c r="C54" s="39"/>
      <c r="D54" s="39"/>
      <c r="E54" s="39"/>
      <c r="F54" s="12"/>
      <c r="G54" s="22"/>
      <c r="H54" s="22"/>
      <c r="I54" s="22"/>
      <c r="J54" s="22"/>
      <c r="K54" s="23"/>
    </row>
    <row r="55" spans="1:11" ht="13.5" thickBot="1">
      <c r="A55" s="13" t="s">
        <v>56</v>
      </c>
      <c r="B55" s="45">
        <f>B54-B38</f>
        <v>0.6815650883620754</v>
      </c>
      <c r="C55" s="45"/>
      <c r="D55" s="45"/>
      <c r="E55" s="45"/>
      <c r="F55" s="14"/>
      <c r="G55" s="24"/>
      <c r="H55" s="24"/>
      <c r="I55" s="24"/>
      <c r="J55" s="24"/>
      <c r="K55" s="25"/>
    </row>
  </sheetData>
  <sheetProtection/>
  <mergeCells count="20">
    <mergeCell ref="B38:D38"/>
    <mergeCell ref="B47:E47"/>
    <mergeCell ref="B48:E48"/>
    <mergeCell ref="B55:E55"/>
    <mergeCell ref="B53:E53"/>
    <mergeCell ref="B54:E54"/>
    <mergeCell ref="B49:E49"/>
    <mergeCell ref="B50:E50"/>
    <mergeCell ref="B51:E51"/>
    <mergeCell ref="B52:E52"/>
    <mergeCell ref="B44:E44"/>
    <mergeCell ref="B45:E45"/>
    <mergeCell ref="B46:E46"/>
    <mergeCell ref="B32:D32"/>
    <mergeCell ref="B33:D33"/>
    <mergeCell ref="B34:D34"/>
    <mergeCell ref="B39:D39"/>
    <mergeCell ref="B35:D35"/>
    <mergeCell ref="B36:D36"/>
    <mergeCell ref="B37:D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Micek</dc:creator>
  <cp:keywords/>
  <dc:description/>
  <cp:lastModifiedBy>Jim Hughes</cp:lastModifiedBy>
  <dcterms:created xsi:type="dcterms:W3CDTF">2008-03-04T19:37:48Z</dcterms:created>
  <dcterms:modified xsi:type="dcterms:W3CDTF">2011-12-03T00:17:04Z</dcterms:modified>
  <cp:category/>
  <cp:version/>
  <cp:contentType/>
  <cp:contentStatus/>
</cp:coreProperties>
</file>